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áklady, výnosy z HČ" sheetId="1" r:id="rId1"/>
    <sheet name="Stočné - fakturace-Stavokomplet" sheetId="2" r:id="rId2"/>
    <sheet name="PCT" sheetId="3" r:id="rId3"/>
  </sheets>
  <definedNames/>
  <calcPr fullCalcOnLoad="1"/>
</workbook>
</file>

<file path=xl/sharedStrings.xml><?xml version="1.0" encoding="utf-8"?>
<sst xmlns="http://schemas.openxmlformats.org/spreadsheetml/2006/main" count="175" uniqueCount="134">
  <si>
    <t>VODA</t>
  </si>
  <si>
    <t>KANALIZACE</t>
  </si>
  <si>
    <t>Náklady</t>
  </si>
  <si>
    <t>Výnosy</t>
  </si>
  <si>
    <t>Výsledek</t>
  </si>
  <si>
    <t>výnosy</t>
  </si>
  <si>
    <t>SU</t>
  </si>
  <si>
    <t>VÝNOSY:</t>
  </si>
  <si>
    <t>0111</t>
  </si>
  <si>
    <t>tžba (dle fakturace)</t>
  </si>
  <si>
    <t>tržba EKOVODA</t>
  </si>
  <si>
    <t>XXXXXXXX</t>
  </si>
  <si>
    <t>servis  - materiál</t>
  </si>
  <si>
    <t>servis - práce</t>
  </si>
  <si>
    <t>XXXXXXX</t>
  </si>
  <si>
    <t>úrok/bonus ze spoř. účtu</t>
  </si>
  <si>
    <t>úroky z běžného účtu</t>
  </si>
  <si>
    <t>Hrubý úrok u spoř.účtu</t>
  </si>
  <si>
    <t>zaokrouhlení</t>
  </si>
  <si>
    <t>NÁKLADY:</t>
  </si>
  <si>
    <t>cestovné</t>
  </si>
  <si>
    <t>školení</t>
  </si>
  <si>
    <t>Dohoda PP</t>
  </si>
  <si>
    <t>materiál - VODA</t>
  </si>
  <si>
    <t>materiál - KANALIZACE</t>
  </si>
  <si>
    <t>chemie - VODA</t>
  </si>
  <si>
    <t>chemie - KANALIZACE</t>
  </si>
  <si>
    <t>mater.prodaný</t>
  </si>
  <si>
    <t>0162</t>
  </si>
  <si>
    <t>dodatečný odvod daně</t>
  </si>
  <si>
    <r>
      <t>stočné-</t>
    </r>
    <r>
      <rPr>
        <sz val="10"/>
        <color indexed="8"/>
        <rFont val="Calibri"/>
        <family val="2"/>
      </rPr>
      <t>STAVOKOMPLET</t>
    </r>
  </si>
  <si>
    <t>opravy</t>
  </si>
  <si>
    <t>elektrika</t>
  </si>
  <si>
    <t>rozbory vody</t>
  </si>
  <si>
    <t>poplatek podz.vody</t>
  </si>
  <si>
    <t>nájemné EKOSTOJAN</t>
  </si>
  <si>
    <t>nákup EKOVODY</t>
  </si>
  <si>
    <t>poštovné</t>
  </si>
  <si>
    <t>bankovní poplatky</t>
  </si>
  <si>
    <t>opravné položky</t>
  </si>
  <si>
    <t>odpisy DDHM</t>
  </si>
  <si>
    <t>celkem</t>
  </si>
  <si>
    <t>spotřeba v m3</t>
  </si>
  <si>
    <t>zisk na m3</t>
  </si>
  <si>
    <t>DAŇ Z PŘÍJMU</t>
  </si>
  <si>
    <t>CELKOVÝ ZISK</t>
  </si>
  <si>
    <t>základ daně zaokr.dle přiznání *</t>
  </si>
  <si>
    <t>Daň – 19%</t>
  </si>
  <si>
    <t>podíl na dani z příjmu</t>
  </si>
  <si>
    <t>%</t>
  </si>
  <si>
    <t>Kč</t>
  </si>
  <si>
    <t>* Základ daně zokrouhlený dle přiznání na celé tisícikorun směrem dolu.</t>
  </si>
  <si>
    <t>č.došlé fa.</t>
  </si>
  <si>
    <t>BV/datum úhrady</t>
  </si>
  <si>
    <t>m3</t>
  </si>
  <si>
    <t>částka bez DPH</t>
  </si>
  <si>
    <t>Kč/m3</t>
  </si>
  <si>
    <t>vč.DPH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</si>
  <si>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</si>
  <si>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</si>
  <si>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</si>
  <si>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</si>
  <si>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</si>
  <si>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</si>
  <si>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</si>
  <si>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</si>
  <si>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</si>
  <si>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</si>
  <si>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</si>
  <si>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CELKEM</t>
  </si>
  <si>
    <t>t</t>
  </si>
  <si>
    <t>5180111</t>
  </si>
  <si>
    <t>služby - různé</t>
  </si>
  <si>
    <t>5580137</t>
  </si>
  <si>
    <t>6020111</t>
  </si>
  <si>
    <t>6020115</t>
  </si>
  <si>
    <t>SÚ/AÚ</t>
  </si>
  <si>
    <t>5020154</t>
  </si>
  <si>
    <t>518xxxx</t>
  </si>
  <si>
    <t>5380140</t>
  </si>
  <si>
    <t>5180115</t>
  </si>
  <si>
    <t>5560111</t>
  </si>
  <si>
    <t>5490100</t>
  </si>
  <si>
    <t>5180163</t>
  </si>
  <si>
    <t>5030115</t>
  </si>
  <si>
    <t>60401xx</t>
  </si>
  <si>
    <t>6620120</t>
  </si>
  <si>
    <t>6620141</t>
  </si>
  <si>
    <t>6690120</t>
  </si>
  <si>
    <t>6490100</t>
  </si>
  <si>
    <t>5010115</t>
  </si>
  <si>
    <t>5010121</t>
  </si>
  <si>
    <t>5010125</t>
  </si>
  <si>
    <t xml:space="preserve"> ( k neuhrazeným pohl.za odběrateli- do DPPO-vyloučit z nákladů)</t>
  </si>
  <si>
    <t>voda</t>
  </si>
  <si>
    <t>kanalizace</t>
  </si>
  <si>
    <t>60201xx</t>
  </si>
  <si>
    <t>50111x</t>
  </si>
  <si>
    <t>50401xx</t>
  </si>
  <si>
    <t>Celkový zisk -opr.položky</t>
  </si>
  <si>
    <t>zvýšeno o oprav.položky  SÚ 556-0,-Kč a zaokrouhleno</t>
  </si>
  <si>
    <t>přeúčt.elektřiny</t>
  </si>
  <si>
    <t>6020154</t>
  </si>
  <si>
    <t>výnos vodné s stočné 2018 - k 31.12.2018- před zdaněním</t>
  </si>
  <si>
    <t>výnos vodné s stočné 2018 - k 31.12.2018 - po zdanění</t>
  </si>
  <si>
    <t>výnos stočné 2018 - k 31.12.2018 - po zdanění - k převedení na spoř.účet</t>
  </si>
  <si>
    <t>Stočné - seznam dodavatelský faktur od fi. Stavokomplet za rok 2018</t>
  </si>
  <si>
    <t>19/12.2.2018</t>
  </si>
  <si>
    <t>42/26.3.2018</t>
  </si>
  <si>
    <t>58/23.4.2018</t>
  </si>
  <si>
    <t>70/21.5.2018</t>
  </si>
  <si>
    <t>88/25.6.2018</t>
  </si>
  <si>
    <t>104/23.7.2018</t>
  </si>
  <si>
    <t>zaokrouhlení 2018</t>
  </si>
  <si>
    <t>48/9.4.2018</t>
  </si>
  <si>
    <t>Stočné - seznam dodavatelský faktur od fi. PCT za rok 2018</t>
  </si>
  <si>
    <t>78/4.6.2018</t>
  </si>
  <si>
    <t>119/20.8.2018</t>
  </si>
  <si>
    <t>130/17.9.2018</t>
  </si>
  <si>
    <t>126/10.9.2018</t>
  </si>
  <si>
    <t>5210621</t>
  </si>
  <si>
    <t>5030121</t>
  </si>
  <si>
    <t>511011x</t>
  </si>
  <si>
    <t xml:space="preserve"> (pořízení DDHM-čerpadlo do vrtu S1 )</t>
  </si>
  <si>
    <t>147/22.10.2018</t>
  </si>
  <si>
    <t>179/17.12.2018</t>
  </si>
  <si>
    <t>167/19.11.2018</t>
  </si>
  <si>
    <t>182/27.12.2018</t>
  </si>
  <si>
    <t>6490140</t>
  </si>
  <si>
    <t>ostatní výnosy z činnosti</t>
  </si>
  <si>
    <t>5110115</t>
  </si>
  <si>
    <t>opravy,údržba-aquamatu</t>
  </si>
  <si>
    <t>Dne: 31.3.2019</t>
  </si>
  <si>
    <r>
      <t xml:space="preserve">  </t>
    </r>
    <r>
      <rPr>
        <sz val="18"/>
        <color indexed="8"/>
        <rFont val="Calibri"/>
        <family val="2"/>
      </rPr>
      <t xml:space="preserve">Náklady a výnosy - voda  a kanalizace - za rok 2018  (bez DPH)  k 31.12.2018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</si>
</sst>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\ _K_č"/>
    <numFmt numFmtId="166" formatCode="0.0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rgb="FF9C000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2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20" borderId="8" applyNumberForma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36">
      <alignment/>
      <protection/>
    </xf>
    <xf numFmtId="0" fontId="19" fillId="0" borderId="0" xfId="36" applyFont="1">
      <alignment/>
      <protection/>
    </xf>
    <xf numFmtId="0" fontId="1" fillId="0" borderId="10" xfId="36" applyBorder="1">
      <alignment/>
      <protection/>
    </xf>
    <xf numFmtId="0" fontId="1" fillId="0" borderId="11" xfId="36" applyBorder="1">
      <alignment/>
      <protection/>
    </xf>
    <xf numFmtId="0" fontId="3" fillId="0" borderId="12" xfId="36" applyFont="1" applyBorder="1">
      <alignment/>
      <protection/>
    </xf>
    <xf numFmtId="0" fontId="1" fillId="0" borderId="12" xfId="36" applyBorder="1">
      <alignment/>
      <protection/>
    </xf>
    <xf numFmtId="0" fontId="1" fillId="0" borderId="13" xfId="36" applyBorder="1">
      <alignment/>
      <protection/>
    </xf>
    <xf numFmtId="0" fontId="1" fillId="0" borderId="14" xfId="36" applyBorder="1">
      <alignment/>
      <protection/>
    </xf>
    <xf numFmtId="0" fontId="1" fillId="0" borderId="15" xfId="36" applyBorder="1">
      <alignment/>
      <protection/>
    </xf>
    <xf numFmtId="0" fontId="3" fillId="0" borderId="16" xfId="36" applyFont="1" applyBorder="1">
      <alignment/>
      <protection/>
    </xf>
    <xf numFmtId="0" fontId="1" fillId="0" borderId="16" xfId="36" applyBorder="1">
      <alignment/>
      <protection/>
    </xf>
    <xf numFmtId="0" fontId="3" fillId="0" borderId="17" xfId="36" applyFont="1" applyBorder="1">
      <alignment/>
      <protection/>
    </xf>
    <xf numFmtId="0" fontId="1" fillId="11" borderId="18" xfId="36" applyFont="1" applyFill="1" applyBorder="1" applyAlignment="1">
      <alignment horizontal="center"/>
      <protection/>
    </xf>
    <xf numFmtId="0" fontId="1" fillId="11" borderId="19" xfId="36" applyFont="1" applyFill="1" applyBorder="1" applyAlignment="1">
      <alignment horizontal="center"/>
      <protection/>
    </xf>
    <xf numFmtId="0" fontId="3" fillId="0" borderId="14" xfId="36" applyFont="1" applyBorder="1">
      <alignment/>
      <protection/>
    </xf>
    <xf numFmtId="0" fontId="1" fillId="0" borderId="20" xfId="36" applyBorder="1">
      <alignment/>
      <protection/>
    </xf>
    <xf numFmtId="0" fontId="3" fillId="0" borderId="21" xfId="36" applyFont="1" applyBorder="1">
      <alignment/>
      <protection/>
    </xf>
    <xf numFmtId="0" fontId="1" fillId="0" borderId="22" xfId="36" applyBorder="1">
      <alignment/>
      <protection/>
    </xf>
    <xf numFmtId="0" fontId="1" fillId="0" borderId="23" xfId="36" applyBorder="1">
      <alignment/>
      <protection/>
    </xf>
    <xf numFmtId="0" fontId="1" fillId="25" borderId="24" xfId="36" applyFill="1" applyBorder="1">
      <alignment/>
      <protection/>
    </xf>
    <xf numFmtId="49" fontId="1" fillId="25" borderId="25" xfId="36" applyNumberFormat="1" applyFont="1" applyFill="1" applyBorder="1" applyAlignment="1">
      <alignment horizontal="right"/>
      <protection/>
    </xf>
    <xf numFmtId="49" fontId="1" fillId="25" borderId="26" xfId="36" applyNumberFormat="1" applyFont="1" applyFill="1" applyBorder="1">
      <alignment/>
      <protection/>
    </xf>
    <xf numFmtId="0" fontId="1" fillId="25" borderId="27" xfId="36" applyFill="1" applyBorder="1">
      <alignment/>
      <protection/>
    </xf>
    <xf numFmtId="0" fontId="1" fillId="25" borderId="28" xfId="36" applyFill="1" applyBorder="1">
      <alignment/>
      <protection/>
    </xf>
    <xf numFmtId="0" fontId="1" fillId="25" borderId="29" xfId="36" applyFill="1" applyBorder="1">
      <alignment/>
      <protection/>
    </xf>
    <xf numFmtId="0" fontId="1" fillId="25" borderId="25" xfId="36" applyFill="1" applyBorder="1">
      <alignment/>
      <protection/>
    </xf>
    <xf numFmtId="0" fontId="1" fillId="0" borderId="0" xfId="36" applyBorder="1" applyAlignment="1">
      <alignment horizontal="center"/>
      <protection/>
    </xf>
    <xf numFmtId="2" fontId="1" fillId="25" borderId="16" xfId="36" applyNumberFormat="1" applyFont="1" applyFill="1" applyBorder="1" applyAlignment="1">
      <alignment horizontal="center"/>
      <protection/>
    </xf>
    <xf numFmtId="0" fontId="1" fillId="0" borderId="30" xfId="36" applyBorder="1">
      <alignment/>
      <protection/>
    </xf>
    <xf numFmtId="49" fontId="1" fillId="0" borderId="25" xfId="36" applyNumberFormat="1" applyFont="1" applyBorder="1" applyAlignment="1">
      <alignment horizontal="right"/>
      <protection/>
    </xf>
    <xf numFmtId="49" fontId="1" fillId="0" borderId="31" xfId="36" applyNumberFormat="1" applyFont="1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25" borderId="30" xfId="36" applyFill="1" applyBorder="1">
      <alignment/>
      <protection/>
    </xf>
    <xf numFmtId="49" fontId="20" fillId="25" borderId="31" xfId="36" applyNumberFormat="1" applyFont="1" applyFill="1" applyBorder="1">
      <alignment/>
      <protection/>
    </xf>
    <xf numFmtId="0" fontId="1" fillId="25" borderId="15" xfId="36" applyFill="1" applyBorder="1">
      <alignment/>
      <protection/>
    </xf>
    <xf numFmtId="2" fontId="1" fillId="25" borderId="16" xfId="36" applyNumberFormat="1" applyFill="1" applyBorder="1" applyAlignment="1">
      <alignment horizontal="right"/>
      <protection/>
    </xf>
    <xf numFmtId="0" fontId="1" fillId="25" borderId="16" xfId="36" applyFill="1" applyBorder="1">
      <alignment/>
      <protection/>
    </xf>
    <xf numFmtId="0" fontId="1" fillId="25" borderId="32" xfId="36" applyFill="1" applyBorder="1">
      <alignment/>
      <protection/>
    </xf>
    <xf numFmtId="0" fontId="1" fillId="25" borderId="33" xfId="36" applyFill="1" applyBorder="1">
      <alignment/>
      <protection/>
    </xf>
    <xf numFmtId="49" fontId="21" fillId="25" borderId="31" xfId="36" applyNumberFormat="1" applyFont="1" applyFill="1" applyBorder="1">
      <alignment/>
      <protection/>
    </xf>
    <xf numFmtId="49" fontId="1" fillId="25" borderId="31" xfId="36" applyNumberFormat="1" applyFont="1" applyFill="1" applyBorder="1">
      <alignment/>
      <protection/>
    </xf>
    <xf numFmtId="164" fontId="1" fillId="25" borderId="16" xfId="36" applyNumberFormat="1" applyFill="1" applyBorder="1">
      <alignment/>
      <protection/>
    </xf>
    <xf numFmtId="0" fontId="1" fillId="0" borderId="16" xfId="36" applyFont="1" applyBorder="1" applyAlignment="1">
      <alignment horizontal="center"/>
      <protection/>
    </xf>
    <xf numFmtId="49" fontId="3" fillId="0" borderId="31" xfId="36" applyNumberFormat="1" applyFont="1" applyBorder="1">
      <alignment/>
      <protection/>
    </xf>
    <xf numFmtId="2" fontId="1" fillId="0" borderId="16" xfId="36" applyNumberFormat="1" applyBorder="1">
      <alignment/>
      <protection/>
    </xf>
    <xf numFmtId="2" fontId="1" fillId="25" borderId="16" xfId="36" applyNumberFormat="1" applyFill="1" applyBorder="1">
      <alignment/>
      <protection/>
    </xf>
    <xf numFmtId="2" fontId="3" fillId="0" borderId="16" xfId="36" applyNumberFormat="1" applyFont="1" applyBorder="1">
      <alignment/>
      <protection/>
    </xf>
    <xf numFmtId="2" fontId="1" fillId="0" borderId="32" xfId="36" applyNumberFormat="1" applyBorder="1">
      <alignment/>
      <protection/>
    </xf>
    <xf numFmtId="2" fontId="3" fillId="0" borderId="33" xfId="36" applyNumberFormat="1" applyFont="1" applyBorder="1">
      <alignment/>
      <protection/>
    </xf>
    <xf numFmtId="0" fontId="3" fillId="0" borderId="33" xfId="36" applyFont="1" applyBorder="1">
      <alignment/>
      <protection/>
    </xf>
    <xf numFmtId="0" fontId="1" fillId="0" borderId="34" xfId="36" applyBorder="1">
      <alignment/>
      <protection/>
    </xf>
    <xf numFmtId="49" fontId="1" fillId="0" borderId="35" xfId="36" applyNumberFormat="1" applyFont="1" applyBorder="1">
      <alignment/>
      <protection/>
    </xf>
    <xf numFmtId="0" fontId="1" fillId="0" borderId="34" xfId="36" applyFont="1" applyBorder="1">
      <alignment/>
      <protection/>
    </xf>
    <xf numFmtId="0" fontId="1" fillId="0" borderId="36" xfId="36" applyBorder="1">
      <alignment/>
      <protection/>
    </xf>
    <xf numFmtId="2" fontId="3" fillId="0" borderId="36" xfId="36" applyNumberFormat="1" applyFont="1" applyBorder="1">
      <alignment/>
      <protection/>
    </xf>
    <xf numFmtId="2" fontId="1" fillId="0" borderId="36" xfId="36" applyNumberFormat="1" applyBorder="1">
      <alignment/>
      <protection/>
    </xf>
    <xf numFmtId="2" fontId="1" fillId="0" borderId="37" xfId="36" applyNumberFormat="1" applyBorder="1">
      <alignment/>
      <protection/>
    </xf>
    <xf numFmtId="2" fontId="3" fillId="0" borderId="23" xfId="36" applyNumberFormat="1" applyFont="1" applyBorder="1">
      <alignment/>
      <protection/>
    </xf>
    <xf numFmtId="0" fontId="23" fillId="0" borderId="0" xfId="0" applyFont="1" applyAlignment="1">
      <alignment horizontal="left"/>
    </xf>
    <xf numFmtId="3" fontId="24" fillId="15" borderId="0" xfId="0" applyNumberFormat="1" applyFont="1" applyFill="1" applyAlignment="1">
      <alignment horizontal="right"/>
    </xf>
    <xf numFmtId="0" fontId="24" fillId="0" borderId="0" xfId="0" applyFont="1" applyAlignment="1">
      <alignment/>
    </xf>
    <xf numFmtId="0" fontId="23" fillId="0" borderId="0" xfId="36" applyFont="1" applyAlignment="1">
      <alignment horizontal="left"/>
      <protection/>
    </xf>
    <xf numFmtId="3" fontId="24" fillId="10" borderId="0" xfId="36" applyNumberFormat="1" applyFont="1" applyFill="1" applyAlignment="1">
      <alignment horizontal="right"/>
      <protection/>
    </xf>
    <xf numFmtId="0" fontId="23" fillId="0" borderId="0" xfId="36" applyFont="1" applyAlignment="1">
      <alignment/>
      <protection/>
    </xf>
    <xf numFmtId="4" fontId="25" fillId="25" borderId="0" xfId="36" applyNumberFormat="1" applyFont="1" applyFill="1" applyAlignment="1">
      <alignment/>
      <protection/>
    </xf>
    <xf numFmtId="2" fontId="1" fillId="0" borderId="0" xfId="36" applyNumberFormat="1">
      <alignment/>
      <protection/>
    </xf>
    <xf numFmtId="4" fontId="1" fillId="0" borderId="0" xfId="36" applyNumberFormat="1">
      <alignment/>
      <protection/>
    </xf>
    <xf numFmtId="0" fontId="1" fillId="0" borderId="18" xfId="36" applyBorder="1">
      <alignment/>
      <protection/>
    </xf>
    <xf numFmtId="0" fontId="3" fillId="0" borderId="38" xfId="36" applyFont="1" applyBorder="1">
      <alignment/>
      <protection/>
    </xf>
    <xf numFmtId="0" fontId="3" fillId="0" borderId="38" xfId="36" applyFont="1" applyBorder="1" applyAlignment="1">
      <alignment horizontal="center"/>
      <protection/>
    </xf>
    <xf numFmtId="0" fontId="3" fillId="0" borderId="39" xfId="36" applyFont="1" applyBorder="1">
      <alignment/>
      <protection/>
    </xf>
    <xf numFmtId="0" fontId="1" fillId="0" borderId="40" xfId="36" applyBorder="1">
      <alignment/>
      <protection/>
    </xf>
    <xf numFmtId="0" fontId="1" fillId="0" borderId="41" xfId="36" applyBorder="1">
      <alignment/>
      <protection/>
    </xf>
    <xf numFmtId="165" fontId="1" fillId="0" borderId="12" xfId="36" applyNumberFormat="1" applyBorder="1">
      <alignment/>
      <protection/>
    </xf>
    <xf numFmtId="0" fontId="1" fillId="0" borderId="42" xfId="36" applyBorder="1">
      <alignment/>
      <protection/>
    </xf>
    <xf numFmtId="0" fontId="26" fillId="0" borderId="30" xfId="36" applyFont="1" applyBorder="1" applyAlignment="1">
      <alignment horizontal="right"/>
      <protection/>
    </xf>
    <xf numFmtId="0" fontId="26" fillId="0" borderId="16" xfId="36" applyFont="1" applyBorder="1">
      <alignment/>
      <protection/>
    </xf>
    <xf numFmtId="165" fontId="26" fillId="0" borderId="16" xfId="36" applyNumberFormat="1" applyFont="1" applyBorder="1">
      <alignment/>
      <protection/>
    </xf>
    <xf numFmtId="0" fontId="1" fillId="0" borderId="0" xfId="36" applyBorder="1">
      <alignment/>
      <protection/>
    </xf>
    <xf numFmtId="0" fontId="1" fillId="0" borderId="43" xfId="36" applyBorder="1">
      <alignment/>
      <protection/>
    </xf>
    <xf numFmtId="0" fontId="24" fillId="0" borderId="12" xfId="36" applyFont="1" applyBorder="1">
      <alignment/>
      <protection/>
    </xf>
    <xf numFmtId="0" fontId="1" fillId="0" borderId="44" xfId="36" applyBorder="1">
      <alignment/>
      <protection/>
    </xf>
    <xf numFmtId="0" fontId="1" fillId="0" borderId="45" xfId="36" applyBorder="1">
      <alignment/>
      <protection/>
    </xf>
    <xf numFmtId="0" fontId="1" fillId="0" borderId="46" xfId="36" applyBorder="1">
      <alignment/>
      <protection/>
    </xf>
    <xf numFmtId="0" fontId="26" fillId="0" borderId="16" xfId="36" applyFont="1" applyBorder="1" applyAlignment="1">
      <alignment horizontal="left"/>
      <protection/>
    </xf>
    <xf numFmtId="166" fontId="3" fillId="0" borderId="16" xfId="36" applyNumberFormat="1" applyFont="1" applyBorder="1">
      <alignment/>
      <protection/>
    </xf>
    <xf numFmtId="166" fontId="3" fillId="0" borderId="33" xfId="36" applyNumberFormat="1" applyFont="1" applyBorder="1">
      <alignment/>
      <protection/>
    </xf>
    <xf numFmtId="14" fontId="26" fillId="0" borderId="16" xfId="36" applyNumberFormat="1" applyFont="1" applyBorder="1" applyAlignment="1">
      <alignment horizontal="left"/>
      <protection/>
    </xf>
    <xf numFmtId="0" fontId="1" fillId="0" borderId="0" xfId="36" applyAlignment="1">
      <alignment horizontal="left"/>
      <protection/>
    </xf>
    <xf numFmtId="0" fontId="1" fillId="0" borderId="40" xfId="36" applyBorder="1" applyAlignment="1">
      <alignment/>
      <protection/>
    </xf>
    <xf numFmtId="2" fontId="1" fillId="25" borderId="16" xfId="36" applyNumberFormat="1" applyFont="1" applyFill="1" applyBorder="1" applyAlignment="1">
      <alignment horizontal="right"/>
      <protection/>
    </xf>
    <xf numFmtId="0" fontId="1" fillId="26" borderId="0" xfId="36" applyFill="1" applyAlignment="1">
      <alignment/>
      <protection/>
    </xf>
    <xf numFmtId="0" fontId="1" fillId="26" borderId="0" xfId="36" applyFill="1">
      <alignment/>
      <protection/>
    </xf>
    <xf numFmtId="49" fontId="1" fillId="0" borderId="40" xfId="36" applyNumberFormat="1" applyFont="1" applyBorder="1" applyAlignment="1">
      <alignment/>
      <protection/>
    </xf>
    <xf numFmtId="0" fontId="1" fillId="0" borderId="40" xfId="36" applyBorder="1" applyAlignment="1">
      <alignment horizontal="left"/>
      <protection/>
    </xf>
    <xf numFmtId="0" fontId="1" fillId="0" borderId="0" xfId="36" applyAlignment="1">
      <alignment horizontal="left"/>
      <protection/>
    </xf>
    <xf numFmtId="3" fontId="3" fillId="0" borderId="16" xfId="36" applyNumberFormat="1" applyFont="1" applyBorder="1" applyAlignment="1">
      <alignment horizontal="center"/>
      <protection/>
    </xf>
    <xf numFmtId="0" fontId="1" fillId="0" borderId="0" xfId="36" applyFont="1" applyBorder="1" applyAlignment="1">
      <alignment/>
      <protection/>
    </xf>
    <xf numFmtId="3" fontId="3" fillId="0" borderId="32" xfId="36" applyNumberFormat="1" applyFont="1" applyBorder="1" applyAlignment="1">
      <alignment horizontal="center"/>
      <protection/>
    </xf>
    <xf numFmtId="3" fontId="3" fillId="0" borderId="47" xfId="36" applyNumberFormat="1" applyFont="1" applyBorder="1" applyAlignment="1">
      <alignment horizontal="center"/>
      <protection/>
    </xf>
    <xf numFmtId="3" fontId="3" fillId="0" borderId="15" xfId="36" applyNumberFormat="1" applyFont="1" applyBorder="1" applyAlignment="1">
      <alignment horizontal="center"/>
      <protection/>
    </xf>
    <xf numFmtId="0" fontId="23" fillId="0" borderId="0" xfId="36" applyFont="1" applyAlignment="1">
      <alignment horizontal="left"/>
      <protection/>
    </xf>
    <xf numFmtId="0" fontId="1" fillId="0" borderId="0" xfId="36" applyBorder="1" applyAlignment="1">
      <alignment horizontal="center"/>
      <protection/>
    </xf>
    <xf numFmtId="0" fontId="23" fillId="0" borderId="0" xfId="0" applyFont="1" applyAlignment="1">
      <alignment horizontal="left"/>
    </xf>
    <xf numFmtId="49" fontId="1" fillId="0" borderId="40" xfId="36" applyNumberFormat="1" applyFont="1" applyBorder="1" applyAlignment="1">
      <alignment horizontal="center"/>
      <protection/>
    </xf>
    <xf numFmtId="49" fontId="1" fillId="0" borderId="0" xfId="36" applyNumberFormat="1" applyFont="1" applyBorder="1" applyAlignment="1">
      <alignment horizontal="center"/>
      <protection/>
    </xf>
    <xf numFmtId="0" fontId="19" fillId="0" borderId="0" xfId="36" applyFont="1" applyBorder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PageLayoutView="0" workbookViewId="0" topLeftCell="B31">
      <selection activeCell="C1" sqref="C1:P1"/>
    </sheetView>
  </sheetViews>
  <sheetFormatPr defaultColWidth="9.421875" defaultRowHeight="15" customHeight="1"/>
  <cols>
    <col min="1" max="2" width="9.421875" style="1" customWidth="1"/>
    <col min="3" max="3" width="20.7109375" style="1" customWidth="1"/>
    <col min="4" max="4" width="3.140625" style="1" customWidth="1"/>
    <col min="5" max="5" width="14.00390625" style="1" customWidth="1"/>
    <col min="6" max="6" width="7.421875" style="1" customWidth="1"/>
    <col min="7" max="7" width="11.8515625" style="1" customWidth="1"/>
    <col min="8" max="8" width="4.7109375" style="1" customWidth="1"/>
    <col min="9" max="9" width="15.28125" style="1" customWidth="1"/>
    <col min="10" max="10" width="4.7109375" style="1" customWidth="1"/>
    <col min="11" max="11" width="3.140625" style="1" customWidth="1"/>
    <col min="12" max="12" width="16.140625" style="1" customWidth="1"/>
    <col min="13" max="13" width="6.57421875" style="1" customWidth="1"/>
    <col min="14" max="14" width="16.28125" style="1" customWidth="1"/>
    <col min="15" max="15" width="4.00390625" style="1" customWidth="1"/>
    <col min="16" max="16" width="14.00390625" style="1" customWidth="1"/>
    <col min="17" max="17" width="10.421875" style="1" bestFit="1" customWidth="1"/>
    <col min="18" max="16384" width="9.421875" style="1" customWidth="1"/>
  </cols>
  <sheetData>
    <row r="1" spans="3:21" ht="24.75" customHeight="1">
      <c r="C1" s="99" t="s">
        <v>133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3"/>
      <c r="R1" s="93"/>
      <c r="S1" s="94"/>
      <c r="T1" s="94"/>
      <c r="U1" s="94"/>
    </row>
    <row r="2" spans="5:18" ht="21.75" customHeight="1" thickBot="1">
      <c r="E2" s="2" t="s">
        <v>0</v>
      </c>
      <c r="L2" s="2" t="s">
        <v>1</v>
      </c>
      <c r="Q2" s="1" t="s">
        <v>94</v>
      </c>
      <c r="R2" s="1" t="s">
        <v>95</v>
      </c>
    </row>
    <row r="3" spans="3:16" ht="15" customHeight="1">
      <c r="C3" s="3"/>
      <c r="D3" s="4"/>
      <c r="E3" s="5"/>
      <c r="F3" s="5"/>
      <c r="G3" s="5" t="s">
        <v>2</v>
      </c>
      <c r="H3" s="5"/>
      <c r="I3" s="5"/>
      <c r="J3" s="5"/>
      <c r="K3" s="5"/>
      <c r="L3" s="5"/>
      <c r="M3" s="5"/>
      <c r="N3" s="5" t="s">
        <v>2</v>
      </c>
      <c r="O3" s="6"/>
      <c r="P3" s="7"/>
    </row>
    <row r="4" spans="3:16" ht="15.75" customHeight="1">
      <c r="C4" s="8"/>
      <c r="D4" s="9"/>
      <c r="E4" s="10" t="s">
        <v>3</v>
      </c>
      <c r="F4" s="10"/>
      <c r="G4" s="10"/>
      <c r="H4" s="10"/>
      <c r="I4" s="10" t="s">
        <v>4</v>
      </c>
      <c r="J4" s="10"/>
      <c r="K4" s="10"/>
      <c r="L4" s="10" t="s">
        <v>5</v>
      </c>
      <c r="M4" s="10"/>
      <c r="N4" s="10"/>
      <c r="O4" s="11"/>
      <c r="P4" s="12" t="s">
        <v>4</v>
      </c>
    </row>
    <row r="5" spans="1:16" ht="19.5" customHeight="1">
      <c r="A5" s="13" t="s">
        <v>6</v>
      </c>
      <c r="B5" s="14" t="s">
        <v>76</v>
      </c>
      <c r="C5" s="15" t="s">
        <v>7</v>
      </c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9"/>
    </row>
    <row r="6" spans="1:21" ht="19.5" customHeight="1">
      <c r="A6" s="20">
        <v>602</v>
      </c>
      <c r="B6" s="21" t="s">
        <v>74</v>
      </c>
      <c r="C6" s="22" t="s">
        <v>9</v>
      </c>
      <c r="D6" s="23"/>
      <c r="E6" s="24">
        <v>548324</v>
      </c>
      <c r="F6" s="24"/>
      <c r="G6" s="24"/>
      <c r="H6" s="24"/>
      <c r="I6" s="24"/>
      <c r="J6" s="24"/>
      <c r="K6" s="24"/>
      <c r="L6" s="24">
        <v>749836.18</v>
      </c>
      <c r="M6" s="24"/>
      <c r="N6" s="24"/>
      <c r="O6" s="25"/>
      <c r="P6" s="26"/>
      <c r="Q6" s="67"/>
      <c r="T6" s="104"/>
      <c r="U6" s="104"/>
    </row>
    <row r="7" spans="1:16" ht="19.5" customHeight="1">
      <c r="A7" s="20">
        <v>602</v>
      </c>
      <c r="B7" s="21" t="s">
        <v>75</v>
      </c>
      <c r="C7" s="22" t="s">
        <v>10</v>
      </c>
      <c r="D7" s="23"/>
      <c r="E7" s="24">
        <v>49719.39</v>
      </c>
      <c r="F7" s="24"/>
      <c r="G7" s="24"/>
      <c r="H7" s="24"/>
      <c r="I7" s="24"/>
      <c r="J7" s="24"/>
      <c r="K7" s="24"/>
      <c r="L7" s="28" t="s">
        <v>11</v>
      </c>
      <c r="M7" s="24"/>
      <c r="N7" s="24"/>
      <c r="O7" s="25"/>
      <c r="P7" s="26"/>
    </row>
    <row r="8" spans="1:16" ht="15" customHeight="1">
      <c r="A8" s="29"/>
      <c r="B8" s="30" t="s">
        <v>128</v>
      </c>
      <c r="C8" s="31" t="s">
        <v>129</v>
      </c>
      <c r="D8" s="9"/>
      <c r="E8" s="11">
        <v>2500</v>
      </c>
      <c r="F8" s="11"/>
      <c r="G8" s="11"/>
      <c r="H8" s="11"/>
      <c r="I8" s="11"/>
      <c r="J8" s="11"/>
      <c r="K8" s="11"/>
      <c r="L8" s="11">
        <v>0</v>
      </c>
      <c r="M8" s="11"/>
      <c r="N8" s="11"/>
      <c r="O8" s="32"/>
      <c r="P8" s="33"/>
    </row>
    <row r="9" spans="1:16" ht="15" customHeight="1">
      <c r="A9" s="34">
        <v>604</v>
      </c>
      <c r="B9" s="21" t="s">
        <v>85</v>
      </c>
      <c r="C9" s="35" t="s">
        <v>12</v>
      </c>
      <c r="D9" s="36"/>
      <c r="E9" s="37">
        <v>1410.7</v>
      </c>
      <c r="F9" s="38"/>
      <c r="G9" s="38"/>
      <c r="H9" s="38"/>
      <c r="I9" s="38"/>
      <c r="J9" s="38"/>
      <c r="K9" s="38"/>
      <c r="L9" s="38">
        <v>22590.49</v>
      </c>
      <c r="M9" s="38"/>
      <c r="N9" s="38"/>
      <c r="O9" s="39"/>
      <c r="P9" s="40"/>
    </row>
    <row r="10" spans="1:16" ht="15" customHeight="1">
      <c r="A10" s="34">
        <v>609</v>
      </c>
      <c r="B10" s="21" t="s">
        <v>96</v>
      </c>
      <c r="C10" s="35" t="s">
        <v>13</v>
      </c>
      <c r="D10" s="36"/>
      <c r="E10" s="92">
        <v>1599.96</v>
      </c>
      <c r="F10" s="38"/>
      <c r="G10" s="38"/>
      <c r="H10" s="38"/>
      <c r="I10" s="38"/>
      <c r="J10" s="38"/>
      <c r="K10" s="38"/>
      <c r="L10" s="38">
        <v>11401.02</v>
      </c>
      <c r="M10" s="38"/>
      <c r="N10" s="38"/>
      <c r="O10" s="39"/>
      <c r="P10" s="40"/>
    </row>
    <row r="11" spans="1:16" ht="15" customHeight="1">
      <c r="A11" s="34">
        <v>662</v>
      </c>
      <c r="B11" s="21" t="s">
        <v>86</v>
      </c>
      <c r="C11" s="41" t="s">
        <v>15</v>
      </c>
      <c r="D11" s="36"/>
      <c r="E11" s="28" t="s">
        <v>14</v>
      </c>
      <c r="F11" s="38"/>
      <c r="G11" s="38"/>
      <c r="H11" s="38"/>
      <c r="I11" s="38"/>
      <c r="J11" s="38"/>
      <c r="K11" s="38"/>
      <c r="L11" s="38">
        <v>97.16</v>
      </c>
      <c r="M11" s="38"/>
      <c r="N11" s="38"/>
      <c r="O11" s="39"/>
      <c r="P11" s="40"/>
    </row>
    <row r="12" spans="1:16" ht="15" customHeight="1">
      <c r="A12" s="34">
        <v>662</v>
      </c>
      <c r="B12" s="21" t="s">
        <v>87</v>
      </c>
      <c r="C12" s="42" t="s">
        <v>16</v>
      </c>
      <c r="D12" s="36"/>
      <c r="E12" s="43">
        <v>4.93</v>
      </c>
      <c r="F12" s="43"/>
      <c r="G12" s="43"/>
      <c r="H12" s="43"/>
      <c r="I12" s="43"/>
      <c r="J12" s="43"/>
      <c r="K12" s="43"/>
      <c r="L12" s="43">
        <v>4.93</v>
      </c>
      <c r="M12" s="38"/>
      <c r="N12" s="38"/>
      <c r="O12" s="39"/>
      <c r="P12" s="40"/>
    </row>
    <row r="13" spans="1:16" ht="15" customHeight="1">
      <c r="A13" s="29">
        <v>669</v>
      </c>
      <c r="B13" s="30" t="s">
        <v>88</v>
      </c>
      <c r="C13" s="31" t="s">
        <v>17</v>
      </c>
      <c r="D13" s="9"/>
      <c r="E13" s="44" t="s">
        <v>14</v>
      </c>
      <c r="F13" s="11"/>
      <c r="G13" s="11"/>
      <c r="H13" s="11"/>
      <c r="I13" s="11"/>
      <c r="J13" s="11"/>
      <c r="K13" s="11"/>
      <c r="L13" s="11">
        <v>171.27</v>
      </c>
      <c r="M13" s="11"/>
      <c r="N13" s="11"/>
      <c r="O13" s="32"/>
      <c r="P13" s="33"/>
    </row>
    <row r="14" spans="1:16" ht="15" customHeight="1">
      <c r="A14" s="29">
        <v>649</v>
      </c>
      <c r="B14" s="30" t="s">
        <v>89</v>
      </c>
      <c r="C14" s="31" t="s">
        <v>18</v>
      </c>
      <c r="D14" s="9"/>
      <c r="E14" s="11">
        <v>1.95</v>
      </c>
      <c r="F14" s="11"/>
      <c r="G14" s="11"/>
      <c r="H14" s="11"/>
      <c r="I14" s="11"/>
      <c r="J14" s="11"/>
      <c r="K14" s="11"/>
      <c r="L14" s="11">
        <v>1.95</v>
      </c>
      <c r="M14" s="11"/>
      <c r="N14" s="11"/>
      <c r="O14" s="32"/>
      <c r="P14" s="33"/>
    </row>
    <row r="15" spans="1:16" ht="15" customHeight="1">
      <c r="A15" s="29"/>
      <c r="B15" s="30" t="s">
        <v>102</v>
      </c>
      <c r="C15" s="31" t="s">
        <v>101</v>
      </c>
      <c r="D15" s="9"/>
      <c r="E15" s="11">
        <v>1390.91</v>
      </c>
      <c r="F15" s="11"/>
      <c r="G15" s="11"/>
      <c r="H15" s="11"/>
      <c r="I15" s="11"/>
      <c r="J15" s="11"/>
      <c r="K15" s="11"/>
      <c r="L15" s="11">
        <v>0</v>
      </c>
      <c r="M15" s="11"/>
      <c r="N15" s="11"/>
      <c r="O15" s="32"/>
      <c r="P15" s="33"/>
    </row>
    <row r="16" spans="1:16" ht="15" customHeight="1">
      <c r="A16" s="29"/>
      <c r="B16" s="30" t="s">
        <v>8</v>
      </c>
      <c r="C16" s="45" t="s">
        <v>19</v>
      </c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2"/>
      <c r="P16" s="33"/>
    </row>
    <row r="17" spans="1:16" ht="15" customHeight="1">
      <c r="A17" s="29"/>
      <c r="B17" s="30" t="s">
        <v>8</v>
      </c>
      <c r="C17" s="31" t="s">
        <v>20</v>
      </c>
      <c r="D17" s="9"/>
      <c r="E17" s="11"/>
      <c r="F17" s="11"/>
      <c r="G17" s="46">
        <v>0</v>
      </c>
      <c r="H17" s="11"/>
      <c r="I17" s="11"/>
      <c r="J17" s="11"/>
      <c r="K17" s="11"/>
      <c r="L17" s="11"/>
      <c r="M17" s="11"/>
      <c r="N17" s="46">
        <v>0</v>
      </c>
      <c r="O17" s="32"/>
      <c r="P17" s="33"/>
    </row>
    <row r="18" spans="1:16" ht="15" customHeight="1">
      <c r="A18" s="29"/>
      <c r="B18" s="30" t="s">
        <v>8</v>
      </c>
      <c r="C18" s="31" t="s">
        <v>21</v>
      </c>
      <c r="D18" s="9"/>
      <c r="E18" s="11"/>
      <c r="F18" s="11"/>
      <c r="G18" s="46">
        <v>0</v>
      </c>
      <c r="H18" s="11"/>
      <c r="I18" s="11"/>
      <c r="J18" s="11"/>
      <c r="K18" s="11"/>
      <c r="L18" s="11"/>
      <c r="M18" s="11"/>
      <c r="N18" s="46">
        <v>0</v>
      </c>
      <c r="O18" s="32"/>
      <c r="P18" s="33"/>
    </row>
    <row r="19" spans="1:16" ht="15" customHeight="1">
      <c r="A19" s="34">
        <v>521</v>
      </c>
      <c r="B19" s="21" t="s">
        <v>120</v>
      </c>
      <c r="C19" s="42" t="s">
        <v>22</v>
      </c>
      <c r="D19" s="36"/>
      <c r="E19" s="38"/>
      <c r="F19" s="38"/>
      <c r="G19" s="47">
        <v>5000</v>
      </c>
      <c r="H19" s="38"/>
      <c r="I19" s="38"/>
      <c r="J19" s="38"/>
      <c r="K19" s="38"/>
      <c r="L19" s="38"/>
      <c r="M19" s="38"/>
      <c r="N19" s="47">
        <v>2000</v>
      </c>
      <c r="O19" s="39"/>
      <c r="P19" s="40"/>
    </row>
    <row r="20" spans="1:16" ht="15" customHeight="1">
      <c r="A20" s="34">
        <v>501</v>
      </c>
      <c r="B20" s="21" t="s">
        <v>97</v>
      </c>
      <c r="C20" s="42" t="s">
        <v>23</v>
      </c>
      <c r="D20" s="36"/>
      <c r="E20" s="38"/>
      <c r="F20" s="38"/>
      <c r="G20" s="47">
        <v>26585.49</v>
      </c>
      <c r="H20" s="38"/>
      <c r="I20" s="38"/>
      <c r="J20" s="38"/>
      <c r="K20" s="38"/>
      <c r="L20" s="38"/>
      <c r="M20" s="38"/>
      <c r="N20" s="28" t="s">
        <v>11</v>
      </c>
      <c r="O20" s="39"/>
      <c r="P20" s="40"/>
    </row>
    <row r="21" spans="1:16" ht="15" customHeight="1">
      <c r="A21" s="34">
        <v>501</v>
      </c>
      <c r="B21" s="21" t="s">
        <v>91</v>
      </c>
      <c r="C21" s="42" t="s">
        <v>24</v>
      </c>
      <c r="D21" s="36"/>
      <c r="E21" s="38"/>
      <c r="F21" s="38"/>
      <c r="G21" s="28" t="s">
        <v>14</v>
      </c>
      <c r="H21" s="38"/>
      <c r="I21" s="38"/>
      <c r="J21" s="38"/>
      <c r="K21" s="38"/>
      <c r="L21" s="38"/>
      <c r="M21" s="38"/>
      <c r="N21" s="47">
        <v>78341.12</v>
      </c>
      <c r="O21" s="39"/>
      <c r="P21" s="40"/>
    </row>
    <row r="22" spans="1:16" ht="15" customHeight="1">
      <c r="A22" s="34">
        <v>501</v>
      </c>
      <c r="B22" s="21" t="s">
        <v>90</v>
      </c>
      <c r="C22" s="42" t="s">
        <v>25</v>
      </c>
      <c r="D22" s="36"/>
      <c r="E22" s="38"/>
      <c r="F22" s="38"/>
      <c r="G22" s="47">
        <v>3960.4</v>
      </c>
      <c r="H22" s="38"/>
      <c r="I22" s="38"/>
      <c r="J22" s="38"/>
      <c r="K22" s="38"/>
      <c r="L22" s="38"/>
      <c r="M22" s="38"/>
      <c r="N22" s="28" t="s">
        <v>11</v>
      </c>
      <c r="O22" s="39"/>
      <c r="P22" s="40"/>
    </row>
    <row r="23" spans="1:16" ht="15" customHeight="1">
      <c r="A23" s="34">
        <v>501</v>
      </c>
      <c r="B23" s="21" t="s">
        <v>92</v>
      </c>
      <c r="C23" s="42" t="s">
        <v>26</v>
      </c>
      <c r="D23" s="36"/>
      <c r="E23" s="38"/>
      <c r="F23" s="38"/>
      <c r="G23" s="28" t="s">
        <v>14</v>
      </c>
      <c r="H23" s="38"/>
      <c r="I23" s="38"/>
      <c r="J23" s="38"/>
      <c r="K23" s="38"/>
      <c r="L23" s="38"/>
      <c r="M23" s="38"/>
      <c r="N23" s="47">
        <v>29959.6</v>
      </c>
      <c r="O23" s="39"/>
      <c r="P23" s="40"/>
    </row>
    <row r="24" spans="1:16" ht="15" customHeight="1">
      <c r="A24" s="29">
        <v>504</v>
      </c>
      <c r="B24" s="30" t="s">
        <v>98</v>
      </c>
      <c r="C24" s="31" t="s">
        <v>27</v>
      </c>
      <c r="D24" s="9"/>
      <c r="E24" s="11"/>
      <c r="F24" s="11"/>
      <c r="G24" s="46">
        <v>1410.7</v>
      </c>
      <c r="H24" s="11"/>
      <c r="I24" s="11"/>
      <c r="J24" s="11"/>
      <c r="K24" s="11"/>
      <c r="L24" s="11"/>
      <c r="M24" s="11"/>
      <c r="N24" s="46">
        <v>22590.49</v>
      </c>
      <c r="O24" s="32"/>
      <c r="P24" s="33"/>
    </row>
    <row r="25" spans="1:16" ht="15" customHeight="1">
      <c r="A25" s="29">
        <v>595</v>
      </c>
      <c r="B25" s="30" t="s">
        <v>28</v>
      </c>
      <c r="C25" s="31" t="s">
        <v>29</v>
      </c>
      <c r="D25" s="9"/>
      <c r="E25" s="11"/>
      <c r="F25" s="11"/>
      <c r="G25" s="46">
        <v>0</v>
      </c>
      <c r="H25" s="11"/>
      <c r="I25" s="11"/>
      <c r="J25" s="11"/>
      <c r="K25" s="11"/>
      <c r="L25" s="11"/>
      <c r="M25" s="11"/>
      <c r="N25" s="46">
        <v>0</v>
      </c>
      <c r="O25" s="32"/>
      <c r="P25" s="33"/>
    </row>
    <row r="26" spans="1:16" ht="15" customHeight="1">
      <c r="A26" s="34">
        <v>503</v>
      </c>
      <c r="B26" s="21" t="s">
        <v>121</v>
      </c>
      <c r="C26" s="42" t="s">
        <v>30</v>
      </c>
      <c r="D26" s="36"/>
      <c r="E26" s="38"/>
      <c r="F26" s="38"/>
      <c r="G26" s="28" t="s">
        <v>14</v>
      </c>
      <c r="H26" s="38"/>
      <c r="I26" s="38"/>
      <c r="J26" s="38"/>
      <c r="K26" s="38"/>
      <c r="L26" s="38"/>
      <c r="M26" s="38"/>
      <c r="N26" s="47">
        <v>361036.49</v>
      </c>
      <c r="O26" s="39"/>
      <c r="P26" s="40"/>
    </row>
    <row r="27" spans="1:16" ht="15" customHeight="1">
      <c r="A27" s="34"/>
      <c r="B27" s="21" t="s">
        <v>122</v>
      </c>
      <c r="C27" s="42" t="s">
        <v>31</v>
      </c>
      <c r="D27" s="36"/>
      <c r="E27" s="38"/>
      <c r="F27" s="38"/>
      <c r="G27" s="92">
        <v>0</v>
      </c>
      <c r="H27" s="38"/>
      <c r="I27" s="38"/>
      <c r="J27" s="38"/>
      <c r="K27" s="38"/>
      <c r="L27" s="38"/>
      <c r="M27" s="38"/>
      <c r="N27" s="47">
        <v>0</v>
      </c>
      <c r="O27" s="39"/>
      <c r="P27" s="40"/>
    </row>
    <row r="28" spans="1:16" ht="15" customHeight="1">
      <c r="A28" s="34">
        <v>511</v>
      </c>
      <c r="B28" s="21" t="s">
        <v>130</v>
      </c>
      <c r="C28" s="42" t="s">
        <v>131</v>
      </c>
      <c r="D28" s="36"/>
      <c r="E28" s="38"/>
      <c r="F28" s="38"/>
      <c r="G28" s="92">
        <v>7470</v>
      </c>
      <c r="H28" s="38"/>
      <c r="I28" s="38"/>
      <c r="J28" s="38"/>
      <c r="K28" s="38"/>
      <c r="L28" s="38"/>
      <c r="M28" s="38"/>
      <c r="N28" s="47">
        <v>0</v>
      </c>
      <c r="O28" s="39"/>
      <c r="P28" s="40"/>
    </row>
    <row r="29" spans="1:16" ht="15" customHeight="1">
      <c r="A29" s="34">
        <v>502</v>
      </c>
      <c r="B29" s="21" t="s">
        <v>77</v>
      </c>
      <c r="C29" s="42" t="s">
        <v>32</v>
      </c>
      <c r="D29" s="36"/>
      <c r="E29" s="38"/>
      <c r="F29" s="38"/>
      <c r="G29" s="47">
        <v>48083.33</v>
      </c>
      <c r="H29" s="38"/>
      <c r="I29" s="38"/>
      <c r="J29" s="38"/>
      <c r="K29" s="38"/>
      <c r="L29" s="38"/>
      <c r="M29" s="38"/>
      <c r="N29" s="47">
        <v>1126.34</v>
      </c>
      <c r="O29" s="39"/>
      <c r="P29" s="40"/>
    </row>
    <row r="30" spans="1:16" ht="15" customHeight="1">
      <c r="A30" s="34">
        <v>518</v>
      </c>
      <c r="B30" s="21" t="s">
        <v>71</v>
      </c>
      <c r="C30" s="42" t="s">
        <v>33</v>
      </c>
      <c r="D30" s="36"/>
      <c r="E30" s="38"/>
      <c r="F30" s="38"/>
      <c r="G30" s="47">
        <v>26790.43</v>
      </c>
      <c r="H30" s="38"/>
      <c r="I30" s="38"/>
      <c r="J30" s="38"/>
      <c r="K30" s="38"/>
      <c r="L30" s="38"/>
      <c r="M30" s="38"/>
      <c r="N30" s="28" t="s">
        <v>11</v>
      </c>
      <c r="O30" s="39"/>
      <c r="P30" s="40"/>
    </row>
    <row r="31" spans="1:16" ht="15" customHeight="1">
      <c r="A31" s="34"/>
      <c r="B31" s="21" t="s">
        <v>78</v>
      </c>
      <c r="C31" s="42" t="s">
        <v>72</v>
      </c>
      <c r="D31" s="36"/>
      <c r="E31" s="38"/>
      <c r="F31" s="38"/>
      <c r="G31" s="47">
        <v>2400</v>
      </c>
      <c r="H31" s="38"/>
      <c r="I31" s="38"/>
      <c r="J31" s="38"/>
      <c r="K31" s="38"/>
      <c r="L31" s="38"/>
      <c r="M31" s="38"/>
      <c r="N31" s="92">
        <v>0</v>
      </c>
      <c r="O31" s="39"/>
      <c r="P31" s="40"/>
    </row>
    <row r="32" spans="1:19" ht="15" customHeight="1">
      <c r="A32" s="34">
        <v>538</v>
      </c>
      <c r="B32" s="21" t="s">
        <v>79</v>
      </c>
      <c r="C32" s="42" t="s">
        <v>34</v>
      </c>
      <c r="D32" s="36"/>
      <c r="E32" s="38"/>
      <c r="F32" s="38"/>
      <c r="G32" s="47">
        <v>42532</v>
      </c>
      <c r="H32" s="38"/>
      <c r="I32" s="38"/>
      <c r="J32" s="38"/>
      <c r="K32" s="38"/>
      <c r="L32" s="38"/>
      <c r="M32" s="38"/>
      <c r="N32" s="28" t="s">
        <v>11</v>
      </c>
      <c r="O32" s="39"/>
      <c r="P32" s="40"/>
      <c r="Q32" s="91"/>
      <c r="R32" s="91"/>
      <c r="S32" s="91"/>
    </row>
    <row r="33" spans="1:16" ht="15" customHeight="1">
      <c r="A33" s="34">
        <v>518</v>
      </c>
      <c r="B33" s="21" t="s">
        <v>80</v>
      </c>
      <c r="C33" s="42" t="s">
        <v>35</v>
      </c>
      <c r="D33" s="36"/>
      <c r="E33" s="38"/>
      <c r="F33" s="38"/>
      <c r="G33" s="47">
        <v>18000</v>
      </c>
      <c r="H33" s="38"/>
      <c r="I33" s="38"/>
      <c r="J33" s="38"/>
      <c r="K33" s="38"/>
      <c r="L33" s="38"/>
      <c r="M33" s="38"/>
      <c r="N33" s="28" t="s">
        <v>11</v>
      </c>
      <c r="O33" s="39"/>
      <c r="P33" s="40"/>
    </row>
    <row r="34" spans="1:16" ht="15" customHeight="1">
      <c r="A34" s="34">
        <v>503</v>
      </c>
      <c r="B34" s="21" t="s">
        <v>84</v>
      </c>
      <c r="C34" s="42" t="s">
        <v>36</v>
      </c>
      <c r="D34" s="36"/>
      <c r="E34" s="38"/>
      <c r="F34" s="38"/>
      <c r="G34" s="47">
        <v>43239</v>
      </c>
      <c r="H34" s="38"/>
      <c r="I34" s="38"/>
      <c r="J34" s="38"/>
      <c r="K34" s="38"/>
      <c r="L34" s="38"/>
      <c r="M34" s="38"/>
      <c r="N34" s="28" t="s">
        <v>11</v>
      </c>
      <c r="O34" s="39"/>
      <c r="P34" s="40"/>
    </row>
    <row r="35" spans="1:16" ht="15" customHeight="1">
      <c r="A35" s="34"/>
      <c r="B35" s="21"/>
      <c r="C35" s="42" t="s">
        <v>37</v>
      </c>
      <c r="D35" s="36"/>
      <c r="E35" s="38"/>
      <c r="F35" s="38"/>
      <c r="G35" s="47">
        <v>0</v>
      </c>
      <c r="H35" s="38"/>
      <c r="I35" s="38"/>
      <c r="J35" s="38"/>
      <c r="K35" s="38"/>
      <c r="L35" s="38"/>
      <c r="M35" s="38"/>
      <c r="N35" s="37">
        <v>0</v>
      </c>
      <c r="O35" s="39"/>
      <c r="P35" s="40"/>
    </row>
    <row r="36" spans="1:16" ht="15" customHeight="1">
      <c r="A36" s="34"/>
      <c r="B36" s="21" t="s">
        <v>82</v>
      </c>
      <c r="C36" s="42" t="s">
        <v>18</v>
      </c>
      <c r="D36" s="36"/>
      <c r="E36" s="38"/>
      <c r="F36" s="38"/>
      <c r="G36" s="47">
        <v>0.635</v>
      </c>
      <c r="H36" s="38"/>
      <c r="I36" s="38"/>
      <c r="J36" s="38"/>
      <c r="K36" s="38"/>
      <c r="L36" s="38"/>
      <c r="M36" s="38"/>
      <c r="N36" s="37">
        <v>0.635</v>
      </c>
      <c r="O36" s="39"/>
      <c r="P36" s="40"/>
    </row>
    <row r="37" spans="1:16" ht="15" customHeight="1">
      <c r="A37" s="34">
        <v>518</v>
      </c>
      <c r="B37" s="21" t="s">
        <v>83</v>
      </c>
      <c r="C37" s="42" t="s">
        <v>38</v>
      </c>
      <c r="D37" s="36"/>
      <c r="E37" s="38"/>
      <c r="F37" s="38"/>
      <c r="G37" s="47">
        <v>830</v>
      </c>
      <c r="H37" s="38"/>
      <c r="I37" s="38"/>
      <c r="J37" s="38"/>
      <c r="K37" s="38"/>
      <c r="L37" s="38"/>
      <c r="M37" s="38"/>
      <c r="N37" s="47">
        <v>830</v>
      </c>
      <c r="O37" s="39"/>
      <c r="P37" s="40"/>
    </row>
    <row r="38" spans="1:17" ht="15" customHeight="1">
      <c r="A38" s="34">
        <v>556</v>
      </c>
      <c r="B38" s="21" t="s">
        <v>81</v>
      </c>
      <c r="C38" s="42" t="s">
        <v>39</v>
      </c>
      <c r="D38" s="36"/>
      <c r="E38" s="38"/>
      <c r="F38" s="38"/>
      <c r="G38" s="47">
        <v>1191</v>
      </c>
      <c r="H38" s="38"/>
      <c r="I38" s="38"/>
      <c r="J38" s="38"/>
      <c r="K38" s="38"/>
      <c r="L38" s="38"/>
      <c r="M38" s="38"/>
      <c r="N38" s="47">
        <v>1191</v>
      </c>
      <c r="O38" s="39"/>
      <c r="P38" s="40"/>
      <c r="Q38" s="1" t="s">
        <v>93</v>
      </c>
    </row>
    <row r="39" spans="1:22" ht="15" customHeight="1">
      <c r="A39" s="34">
        <v>558</v>
      </c>
      <c r="B39" s="21" t="s">
        <v>73</v>
      </c>
      <c r="C39" s="42" t="s">
        <v>40</v>
      </c>
      <c r="D39" s="36"/>
      <c r="E39" s="38"/>
      <c r="F39" s="38"/>
      <c r="G39" s="47">
        <v>16588.23</v>
      </c>
      <c r="H39" s="38"/>
      <c r="I39" s="38"/>
      <c r="J39" s="38"/>
      <c r="K39" s="38"/>
      <c r="L39" s="38"/>
      <c r="M39" s="38"/>
      <c r="N39" s="47">
        <v>0</v>
      </c>
      <c r="O39" s="39"/>
      <c r="P39" s="40"/>
      <c r="Q39" s="96" t="s">
        <v>123</v>
      </c>
      <c r="R39" s="97"/>
      <c r="S39" s="97"/>
      <c r="T39" s="97"/>
      <c r="U39" s="97"/>
      <c r="V39" s="97"/>
    </row>
    <row r="40" spans="1:16" ht="15" customHeight="1">
      <c r="A40" s="29"/>
      <c r="B40" s="30" t="s">
        <v>8</v>
      </c>
      <c r="C40" s="31" t="s">
        <v>41</v>
      </c>
      <c r="D40" s="9"/>
      <c r="E40" s="46">
        <f>SUM(E3:E34)</f>
        <v>604951.84</v>
      </c>
      <c r="F40" s="46">
        <f>SUM(F3:F34)</f>
        <v>0</v>
      </c>
      <c r="G40" s="46">
        <f>SUM(G3:G39)</f>
        <v>244081.21500000003</v>
      </c>
      <c r="H40" s="46">
        <f>SUM(H3:H34)</f>
        <v>0</v>
      </c>
      <c r="I40" s="48">
        <f>SUM(E40-G40)</f>
        <v>360870.62499999994</v>
      </c>
      <c r="J40" s="46"/>
      <c r="K40" s="46"/>
      <c r="L40" s="46">
        <f>SUM(L3:L34)</f>
        <v>784103.0000000001</v>
      </c>
      <c r="M40" s="46">
        <f>SUM(M3:M34)</f>
        <v>0</v>
      </c>
      <c r="N40" s="46">
        <f>SUM(N3:N39)</f>
        <v>497075.675</v>
      </c>
      <c r="O40" s="49"/>
      <c r="P40" s="50">
        <f>SUM(L40-N40)</f>
        <v>287027.3250000001</v>
      </c>
    </row>
    <row r="41" spans="1:17" ht="15" customHeight="1">
      <c r="A41" s="29"/>
      <c r="B41" s="30" t="s">
        <v>8</v>
      </c>
      <c r="C41" s="31" t="s">
        <v>42</v>
      </c>
      <c r="D41" s="9"/>
      <c r="E41" s="11"/>
      <c r="F41" s="11"/>
      <c r="G41" s="11"/>
      <c r="H41" s="11"/>
      <c r="I41" s="10">
        <v>25374.4</v>
      </c>
      <c r="J41" s="11"/>
      <c r="K41" s="11"/>
      <c r="L41" s="11"/>
      <c r="M41" s="11"/>
      <c r="N41" s="11"/>
      <c r="O41" s="32"/>
      <c r="P41" s="51">
        <v>19538</v>
      </c>
      <c r="Q41" s="90"/>
    </row>
    <row r="42" spans="1:16" ht="15" customHeight="1">
      <c r="A42" s="29"/>
      <c r="B42" s="30" t="s">
        <v>8</v>
      </c>
      <c r="C42" s="31" t="s">
        <v>43</v>
      </c>
      <c r="D42" s="9"/>
      <c r="E42" s="11"/>
      <c r="F42" s="11"/>
      <c r="G42" s="11"/>
      <c r="H42" s="11"/>
      <c r="I42" s="48">
        <f>SUM(I40/I41)</f>
        <v>14.221838742985053</v>
      </c>
      <c r="J42" s="11"/>
      <c r="K42" s="11"/>
      <c r="L42" s="11"/>
      <c r="M42" s="11"/>
      <c r="N42" s="11"/>
      <c r="O42" s="32"/>
      <c r="P42" s="50">
        <f>SUM(P40/P41)</f>
        <v>14.690721926502208</v>
      </c>
    </row>
    <row r="43" spans="1:16" ht="18" customHeight="1">
      <c r="A43" s="29"/>
      <c r="B43" s="30" t="s">
        <v>8</v>
      </c>
      <c r="C43" s="45" t="s">
        <v>44</v>
      </c>
      <c r="D43" s="9"/>
      <c r="E43" s="11"/>
      <c r="F43" s="11"/>
      <c r="G43" s="11"/>
      <c r="H43" s="11"/>
      <c r="I43" s="48"/>
      <c r="J43" s="11"/>
      <c r="K43" s="11"/>
      <c r="L43" s="11"/>
      <c r="M43" s="11"/>
      <c r="N43" s="11"/>
      <c r="O43" s="32"/>
      <c r="P43" s="50"/>
    </row>
    <row r="44" spans="1:16" ht="15" customHeight="1">
      <c r="A44" s="29"/>
      <c r="B44" s="30" t="s">
        <v>8</v>
      </c>
      <c r="C44" s="31" t="s">
        <v>45</v>
      </c>
      <c r="D44" s="9"/>
      <c r="E44" s="11"/>
      <c r="F44" s="11"/>
      <c r="G44" s="11"/>
      <c r="H44" s="11"/>
      <c r="I44" s="98">
        <f>SUM(I40+P40)</f>
        <v>647897.9500000001</v>
      </c>
      <c r="J44" s="98"/>
      <c r="K44" s="98"/>
      <c r="L44" s="98"/>
      <c r="M44" s="11"/>
      <c r="N44" s="11"/>
      <c r="O44" s="32"/>
      <c r="P44" s="50"/>
    </row>
    <row r="45" spans="1:21" ht="15" customHeight="1">
      <c r="A45" s="29"/>
      <c r="B45" s="30" t="s">
        <v>8</v>
      </c>
      <c r="C45" s="31" t="s">
        <v>99</v>
      </c>
      <c r="D45" s="9"/>
      <c r="E45" s="11"/>
      <c r="F45" s="11"/>
      <c r="G45" s="11"/>
      <c r="H45" s="11"/>
      <c r="I45" s="100">
        <v>650280</v>
      </c>
      <c r="J45" s="101"/>
      <c r="K45" s="101"/>
      <c r="L45" s="102"/>
      <c r="M45" s="11"/>
      <c r="N45" s="11"/>
      <c r="O45" s="32"/>
      <c r="P45" s="50"/>
      <c r="Q45" s="106" t="s">
        <v>100</v>
      </c>
      <c r="R45" s="107"/>
      <c r="S45" s="107"/>
      <c r="T45" s="107"/>
      <c r="U45" s="107"/>
    </row>
    <row r="46" spans="1:20" ht="15" customHeight="1">
      <c r="A46" s="29"/>
      <c r="B46" s="30" t="s">
        <v>8</v>
      </c>
      <c r="C46" s="31" t="s">
        <v>46</v>
      </c>
      <c r="D46" s="9"/>
      <c r="E46" s="11"/>
      <c r="F46" s="11"/>
      <c r="G46" s="11"/>
      <c r="H46" s="11"/>
      <c r="I46" s="98">
        <v>650000</v>
      </c>
      <c r="J46" s="98"/>
      <c r="K46" s="98"/>
      <c r="L46" s="98"/>
      <c r="M46" s="11"/>
      <c r="N46" s="11"/>
      <c r="O46" s="32"/>
      <c r="P46" s="50"/>
      <c r="Q46" s="95"/>
      <c r="R46" s="95"/>
      <c r="S46" s="95"/>
      <c r="T46" s="95"/>
    </row>
    <row r="47" spans="1:16" ht="15" customHeight="1">
      <c r="A47" s="29"/>
      <c r="B47" s="30" t="s">
        <v>8</v>
      </c>
      <c r="C47" s="31" t="s">
        <v>47</v>
      </c>
      <c r="D47" s="9"/>
      <c r="E47" s="11"/>
      <c r="F47" s="11"/>
      <c r="G47" s="11"/>
      <c r="H47" s="11"/>
      <c r="I47" s="98">
        <f>SUM(I46*0.19)</f>
        <v>123500</v>
      </c>
      <c r="J47" s="98"/>
      <c r="K47" s="98"/>
      <c r="L47" s="98"/>
      <c r="M47" s="11"/>
      <c r="N47" s="11"/>
      <c r="O47" s="32"/>
      <c r="P47" s="50"/>
    </row>
    <row r="48" spans="1:16" ht="15" customHeight="1">
      <c r="A48" s="29"/>
      <c r="B48" s="30" t="s">
        <v>8</v>
      </c>
      <c r="C48" s="31" t="s">
        <v>48</v>
      </c>
      <c r="D48" s="9" t="s">
        <v>49</v>
      </c>
      <c r="E48" s="11"/>
      <c r="F48" s="11"/>
      <c r="G48" s="11"/>
      <c r="H48" s="11"/>
      <c r="I48" s="87">
        <f>SUM(I40/I44)</f>
        <v>0.5569868294844889</v>
      </c>
      <c r="J48" s="11"/>
      <c r="K48" s="11"/>
      <c r="L48" s="48"/>
      <c r="M48" s="11"/>
      <c r="N48" s="11"/>
      <c r="O48" s="32"/>
      <c r="P48" s="88">
        <f>SUM(P40/I44)</f>
        <v>0.44301317051551115</v>
      </c>
    </row>
    <row r="49" spans="1:16" ht="15.75" customHeight="1" thickBot="1">
      <c r="A49" s="52"/>
      <c r="B49" s="30" t="s">
        <v>8</v>
      </c>
      <c r="C49" s="53" t="s">
        <v>48</v>
      </c>
      <c r="D49" s="54" t="s">
        <v>50</v>
      </c>
      <c r="E49" s="55"/>
      <c r="F49" s="55"/>
      <c r="G49" s="55"/>
      <c r="H49" s="55"/>
      <c r="I49" s="56">
        <f>SUM(I47*I48)</f>
        <v>68787.87344133438</v>
      </c>
      <c r="J49" s="57"/>
      <c r="K49" s="57"/>
      <c r="L49" s="56"/>
      <c r="M49" s="57"/>
      <c r="N49" s="57"/>
      <c r="O49" s="58"/>
      <c r="P49" s="59">
        <f>SUM(I47*P48)</f>
        <v>54712.12655866563</v>
      </c>
    </row>
    <row r="54" spans="3:13" ht="15" customHeight="1">
      <c r="C54" s="105" t="s">
        <v>103</v>
      </c>
      <c r="D54" s="105"/>
      <c r="E54" s="105"/>
      <c r="F54" s="105"/>
      <c r="G54" s="105"/>
      <c r="H54" s="105"/>
      <c r="I54" s="60"/>
      <c r="J54" s="60"/>
      <c r="K54" s="60"/>
      <c r="L54" s="61">
        <f>SUM(I45)</f>
        <v>650280</v>
      </c>
      <c r="M54" s="62"/>
    </row>
    <row r="55" spans="3:12" ht="15" customHeight="1">
      <c r="C55" s="103" t="s">
        <v>104</v>
      </c>
      <c r="D55" s="103"/>
      <c r="E55" s="103"/>
      <c r="F55" s="103"/>
      <c r="G55" s="103"/>
      <c r="H55" s="103"/>
      <c r="I55" s="63"/>
      <c r="J55" s="63"/>
      <c r="K55" s="63"/>
      <c r="L55" s="64">
        <f>SUM(I45-I47)</f>
        <v>526780</v>
      </c>
    </row>
    <row r="56" spans="3:12" ht="15" customHeight="1">
      <c r="C56" s="103" t="s">
        <v>105</v>
      </c>
      <c r="D56" s="103"/>
      <c r="E56" s="103"/>
      <c r="F56" s="103"/>
      <c r="G56" s="103"/>
      <c r="H56" s="103"/>
      <c r="I56" s="103"/>
      <c r="J56" s="65"/>
      <c r="K56" s="65"/>
      <c r="L56" s="66">
        <f>(P40-0)-P49</f>
        <v>232315.1984413345</v>
      </c>
    </row>
    <row r="57" spans="12:14" ht="15" customHeight="1">
      <c r="L57" s="67"/>
      <c r="N57" s="68"/>
    </row>
    <row r="58" spans="3:12" ht="15" customHeight="1">
      <c r="C58" s="99" t="s">
        <v>51</v>
      </c>
      <c r="D58" s="99"/>
      <c r="E58" s="99"/>
      <c r="F58" s="99"/>
      <c r="G58" s="99"/>
      <c r="H58" s="99"/>
      <c r="I58" s="99"/>
      <c r="J58" s="99"/>
      <c r="K58" s="99"/>
      <c r="L58" s="99"/>
    </row>
    <row r="60" ht="15" customHeight="1">
      <c r="P60" s="1" t="s">
        <v>132</v>
      </c>
    </row>
  </sheetData>
  <sheetProtection/>
  <mergeCells count="13">
    <mergeCell ref="C1:P1"/>
    <mergeCell ref="T6:U6"/>
    <mergeCell ref="I44:L44"/>
    <mergeCell ref="I46:L46"/>
    <mergeCell ref="C54:H54"/>
    <mergeCell ref="Q45:U45"/>
    <mergeCell ref="Q46:T46"/>
    <mergeCell ref="Q39:V39"/>
    <mergeCell ref="I47:L47"/>
    <mergeCell ref="C58:L58"/>
    <mergeCell ref="I45:L45"/>
    <mergeCell ref="C55:H55"/>
    <mergeCell ref="C56:I56"/>
  </mergeCells>
  <printOptions/>
  <pageMargins left="0.7000000000000001" right="0.7000000000000001" top="0.7875" bottom="0.7875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7">
      <selection activeCell="C18" sqref="C18"/>
    </sheetView>
  </sheetViews>
  <sheetFormatPr defaultColWidth="9.421875" defaultRowHeight="15" customHeight="1"/>
  <cols>
    <col min="1" max="2" width="9.421875" style="1" customWidth="1"/>
    <col min="3" max="3" width="18.140625" style="1" customWidth="1"/>
    <col min="4" max="4" width="13.28125" style="1" customWidth="1"/>
    <col min="5" max="5" width="16.140625" style="1" customWidth="1"/>
    <col min="6" max="6" width="10.57421875" style="1" customWidth="1"/>
    <col min="7" max="7" width="14.421875" style="1" customWidth="1"/>
    <col min="8" max="16384" width="9.421875" style="1" customWidth="1"/>
  </cols>
  <sheetData>
    <row r="3" spans="1:8" ht="30" customHeight="1">
      <c r="A3" s="108" t="s">
        <v>106</v>
      </c>
      <c r="B3" s="108"/>
      <c r="C3" s="108"/>
      <c r="D3" s="108"/>
      <c r="E3" s="108"/>
      <c r="F3" s="108"/>
      <c r="G3" s="108"/>
      <c r="H3" s="108"/>
    </row>
    <row r="5" spans="1:7" ht="15" customHeight="1">
      <c r="A5" s="69"/>
      <c r="B5" s="70" t="s">
        <v>52</v>
      </c>
      <c r="C5" s="71" t="s">
        <v>53</v>
      </c>
      <c r="D5" s="71" t="s">
        <v>54</v>
      </c>
      <c r="E5" s="70" t="s">
        <v>55</v>
      </c>
      <c r="F5" s="71" t="s">
        <v>56</v>
      </c>
      <c r="G5" s="72" t="s">
        <v>57</v>
      </c>
    </row>
    <row r="6" spans="1:7" ht="24.75" customHeight="1">
      <c r="A6" s="73"/>
      <c r="B6" s="74"/>
      <c r="C6" s="6"/>
      <c r="D6" s="6"/>
      <c r="E6" s="75"/>
      <c r="F6" s="6"/>
      <c r="G6" s="76"/>
    </row>
    <row r="7" spans="1:7" ht="24.75" customHeight="1">
      <c r="A7" s="77" t="s">
        <v>58</v>
      </c>
      <c r="B7" s="78">
        <v>23</v>
      </c>
      <c r="C7" s="86" t="s">
        <v>107</v>
      </c>
      <c r="D7" s="79">
        <v>1539</v>
      </c>
      <c r="E7" s="79">
        <v>32949.99</v>
      </c>
      <c r="F7" s="78">
        <v>21.41</v>
      </c>
      <c r="G7" s="79">
        <v>37892</v>
      </c>
    </row>
    <row r="8" spans="1:7" ht="24.75" customHeight="1">
      <c r="A8" s="77" t="s">
        <v>59</v>
      </c>
      <c r="B8" s="78">
        <v>50</v>
      </c>
      <c r="C8" s="86" t="s">
        <v>108</v>
      </c>
      <c r="D8" s="79">
        <v>1236</v>
      </c>
      <c r="E8" s="79">
        <v>26462.76</v>
      </c>
      <c r="F8" s="78">
        <v>21.41</v>
      </c>
      <c r="G8" s="79">
        <v>30432</v>
      </c>
    </row>
    <row r="9" spans="1:7" ht="24.75" customHeight="1">
      <c r="A9" s="77" t="s">
        <v>60</v>
      </c>
      <c r="B9" s="78">
        <v>63</v>
      </c>
      <c r="C9" s="86" t="s">
        <v>109</v>
      </c>
      <c r="D9" s="79">
        <v>1629</v>
      </c>
      <c r="E9" s="79">
        <v>34876.89</v>
      </c>
      <c r="F9" s="78">
        <v>21.41</v>
      </c>
      <c r="G9" s="79">
        <v>40108</v>
      </c>
    </row>
    <row r="10" spans="1:7" ht="24.75" customHeight="1">
      <c r="A10" s="77" t="s">
        <v>61</v>
      </c>
      <c r="B10" s="78">
        <v>79</v>
      </c>
      <c r="C10" s="86" t="s">
        <v>110</v>
      </c>
      <c r="D10" s="79">
        <v>1241</v>
      </c>
      <c r="E10" s="79">
        <v>26569.81</v>
      </c>
      <c r="F10" s="78">
        <v>21.41</v>
      </c>
      <c r="G10" s="79">
        <v>30555</v>
      </c>
    </row>
    <row r="11" spans="1:7" ht="24.75" customHeight="1">
      <c r="A11" s="77" t="s">
        <v>62</v>
      </c>
      <c r="B11" s="78">
        <v>96</v>
      </c>
      <c r="C11" s="86" t="s">
        <v>111</v>
      </c>
      <c r="D11" s="79">
        <v>1445</v>
      </c>
      <c r="E11" s="79">
        <v>30937.45</v>
      </c>
      <c r="F11" s="78">
        <v>21.41</v>
      </c>
      <c r="G11" s="79">
        <v>35578</v>
      </c>
    </row>
    <row r="12" spans="1:7" ht="24.75" customHeight="1">
      <c r="A12" s="77" t="s">
        <v>63</v>
      </c>
      <c r="B12" s="78">
        <v>121</v>
      </c>
      <c r="C12" s="86" t="s">
        <v>112</v>
      </c>
      <c r="D12" s="79">
        <v>1581</v>
      </c>
      <c r="E12" s="79">
        <v>33849.21</v>
      </c>
      <c r="F12" s="78">
        <v>21.41</v>
      </c>
      <c r="G12" s="79">
        <v>38927</v>
      </c>
    </row>
    <row r="13" spans="1:7" ht="24.75" customHeight="1">
      <c r="A13" s="77" t="s">
        <v>64</v>
      </c>
      <c r="B13" s="78">
        <v>141</v>
      </c>
      <c r="C13" s="86" t="s">
        <v>117</v>
      </c>
      <c r="D13" s="79">
        <v>1421</v>
      </c>
      <c r="E13" s="79">
        <v>30423.61</v>
      </c>
      <c r="F13" s="78">
        <v>21.41</v>
      </c>
      <c r="G13" s="79">
        <v>34987</v>
      </c>
    </row>
    <row r="14" spans="1:7" ht="24.75" customHeight="1">
      <c r="A14" s="77" t="s">
        <v>65</v>
      </c>
      <c r="B14" s="78">
        <v>159</v>
      </c>
      <c r="C14" s="86" t="s">
        <v>118</v>
      </c>
      <c r="D14" s="79">
        <v>1322</v>
      </c>
      <c r="E14" s="79">
        <v>28304.02</v>
      </c>
      <c r="F14" s="78">
        <v>21.41</v>
      </c>
      <c r="G14" s="79">
        <v>32550</v>
      </c>
    </row>
    <row r="15" spans="1:7" ht="24.75" customHeight="1">
      <c r="A15" s="77" t="s">
        <v>66</v>
      </c>
      <c r="B15" s="78">
        <v>190</v>
      </c>
      <c r="C15" s="89" t="s">
        <v>124</v>
      </c>
      <c r="D15" s="79">
        <v>1396</v>
      </c>
      <c r="E15" s="79">
        <v>29888.36</v>
      </c>
      <c r="F15" s="78">
        <v>21.41</v>
      </c>
      <c r="G15" s="79">
        <v>34372</v>
      </c>
    </row>
    <row r="16" spans="1:7" ht="24.75" customHeight="1">
      <c r="A16" s="77" t="s">
        <v>67</v>
      </c>
      <c r="B16" s="78">
        <v>216</v>
      </c>
      <c r="C16" s="86" t="s">
        <v>126</v>
      </c>
      <c r="D16" s="79">
        <v>1321</v>
      </c>
      <c r="E16" s="79">
        <v>28282.61</v>
      </c>
      <c r="F16" s="78">
        <v>21.41</v>
      </c>
      <c r="G16" s="79">
        <v>32525</v>
      </c>
    </row>
    <row r="17" spans="1:7" ht="24.75" customHeight="1">
      <c r="A17" s="77" t="s">
        <v>68</v>
      </c>
      <c r="B17" s="78">
        <v>245</v>
      </c>
      <c r="C17" s="86" t="s">
        <v>125</v>
      </c>
      <c r="D17" s="79">
        <v>1302</v>
      </c>
      <c r="E17" s="79">
        <v>27875.82</v>
      </c>
      <c r="F17" s="78">
        <v>21.41</v>
      </c>
      <c r="G17" s="79">
        <v>32057</v>
      </c>
    </row>
    <row r="18" spans="1:7" ht="24.75" customHeight="1">
      <c r="A18" s="77">
        <v>12</v>
      </c>
      <c r="B18" s="78">
        <v>267</v>
      </c>
      <c r="C18" s="86"/>
      <c r="D18" s="79">
        <v>1430</v>
      </c>
      <c r="E18" s="79">
        <v>30616.3</v>
      </c>
      <c r="F18" s="78">
        <v>21.41</v>
      </c>
      <c r="G18" s="79">
        <v>35209</v>
      </c>
    </row>
    <row r="19" spans="1:7" ht="24.75" customHeight="1">
      <c r="A19" s="73"/>
      <c r="B19" s="80"/>
      <c r="C19" s="80" t="s">
        <v>113</v>
      </c>
      <c r="D19" s="80"/>
      <c r="E19" s="27">
        <v>3.76</v>
      </c>
      <c r="F19" s="80"/>
      <c r="G19" s="27"/>
    </row>
    <row r="20" spans="1:7" ht="24.75" customHeight="1">
      <c r="A20" s="81"/>
      <c r="B20" s="82" t="s">
        <v>69</v>
      </c>
      <c r="C20" s="6"/>
      <c r="D20" s="75">
        <f>SUM(D7:D19)</f>
        <v>16863</v>
      </c>
      <c r="E20" s="75">
        <f>SUM(E7:E19)</f>
        <v>361040.58999999997</v>
      </c>
      <c r="F20" s="6"/>
      <c r="G20" s="75">
        <f>SUM(G7:G19)</f>
        <v>415192</v>
      </c>
    </row>
    <row r="21" spans="1:7" ht="24.75" customHeight="1">
      <c r="A21" s="83"/>
      <c r="B21" s="84"/>
      <c r="C21" s="84"/>
      <c r="D21" s="84"/>
      <c r="E21" s="84"/>
      <c r="F21" s="84"/>
      <c r="G21" s="85"/>
    </row>
  </sheetData>
  <sheetProtection/>
  <mergeCells count="1">
    <mergeCell ref="A3:H3"/>
  </mergeCells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H10" sqref="H10"/>
    </sheetView>
  </sheetViews>
  <sheetFormatPr defaultColWidth="9.421875" defaultRowHeight="15" customHeight="1"/>
  <cols>
    <col min="1" max="2" width="9.421875" style="1" customWidth="1"/>
    <col min="3" max="3" width="18.140625" style="1" customWidth="1"/>
    <col min="4" max="4" width="13.28125" style="1" customWidth="1"/>
    <col min="5" max="5" width="16.140625" style="1" customWidth="1"/>
    <col min="6" max="6" width="10.57421875" style="1" customWidth="1"/>
    <col min="7" max="7" width="13.57421875" style="1" customWidth="1"/>
    <col min="8" max="16384" width="9.421875" style="1" customWidth="1"/>
  </cols>
  <sheetData>
    <row r="3" spans="1:8" ht="30" customHeight="1">
      <c r="A3" s="108" t="s">
        <v>115</v>
      </c>
      <c r="B3" s="108"/>
      <c r="C3" s="108"/>
      <c r="D3" s="108"/>
      <c r="E3" s="108"/>
      <c r="F3" s="108"/>
      <c r="G3" s="108"/>
      <c r="H3" s="108"/>
    </row>
    <row r="5" spans="1:7" ht="15" customHeight="1">
      <c r="A5" s="69"/>
      <c r="B5" s="70" t="s">
        <v>52</v>
      </c>
      <c r="C5" s="71" t="s">
        <v>53</v>
      </c>
      <c r="D5" s="71" t="s">
        <v>70</v>
      </c>
      <c r="E5" s="70" t="s">
        <v>55</v>
      </c>
      <c r="F5" s="71"/>
      <c r="G5" s="72" t="s">
        <v>57</v>
      </c>
    </row>
    <row r="6" spans="1:7" ht="24.75" customHeight="1">
      <c r="A6" s="73"/>
      <c r="B6" s="74"/>
      <c r="C6" s="6"/>
      <c r="D6" s="6"/>
      <c r="E6" s="75"/>
      <c r="F6" s="6"/>
      <c r="G6" s="76"/>
    </row>
    <row r="7" spans="1:7" ht="24.75" customHeight="1">
      <c r="A7" s="77" t="s">
        <v>58</v>
      </c>
      <c r="B7" s="78">
        <v>53</v>
      </c>
      <c r="C7" s="86" t="s">
        <v>114</v>
      </c>
      <c r="D7" s="79">
        <v>1.4</v>
      </c>
      <c r="E7" s="79">
        <v>7868</v>
      </c>
      <c r="F7" s="78"/>
      <c r="G7" s="79">
        <v>9520.3</v>
      </c>
    </row>
    <row r="8" spans="1:7" ht="24.75" customHeight="1">
      <c r="A8" s="77" t="s">
        <v>59</v>
      </c>
      <c r="B8" s="78">
        <v>86</v>
      </c>
      <c r="C8" s="86" t="s">
        <v>116</v>
      </c>
      <c r="D8" s="79">
        <v>1.4</v>
      </c>
      <c r="E8" s="79">
        <v>7868</v>
      </c>
      <c r="F8" s="78"/>
      <c r="G8" s="79">
        <v>9520.3</v>
      </c>
    </row>
    <row r="9" spans="1:7" ht="24.75" customHeight="1">
      <c r="A9" s="77" t="s">
        <v>60</v>
      </c>
      <c r="B9" s="78">
        <v>149</v>
      </c>
      <c r="C9" s="86" t="s">
        <v>119</v>
      </c>
      <c r="D9" s="79">
        <v>1.38</v>
      </c>
      <c r="E9" s="79">
        <v>7755.6</v>
      </c>
      <c r="F9" s="78"/>
      <c r="G9" s="79">
        <v>9384.3</v>
      </c>
    </row>
    <row r="10" spans="1:7" ht="24.75" customHeight="1">
      <c r="A10" s="77" t="s">
        <v>61</v>
      </c>
      <c r="B10" s="78">
        <v>258</v>
      </c>
      <c r="C10" s="89" t="s">
        <v>127</v>
      </c>
      <c r="D10" s="79">
        <v>1.4</v>
      </c>
      <c r="E10" s="79">
        <v>6468</v>
      </c>
      <c r="F10" s="78"/>
      <c r="G10" s="79">
        <v>7826.3</v>
      </c>
    </row>
    <row r="11" spans="1:7" ht="24.75" customHeight="1">
      <c r="A11" s="77" t="s">
        <v>62</v>
      </c>
      <c r="B11" s="78"/>
      <c r="C11" s="86"/>
      <c r="D11" s="79"/>
      <c r="E11" s="79"/>
      <c r="F11" s="78"/>
      <c r="G11" s="79"/>
    </row>
    <row r="12" spans="1:7" ht="24.75" customHeight="1">
      <c r="A12" s="77" t="s">
        <v>63</v>
      </c>
      <c r="B12" s="78"/>
      <c r="C12" s="86"/>
      <c r="D12" s="79"/>
      <c r="E12" s="79"/>
      <c r="F12" s="78"/>
      <c r="G12" s="79"/>
    </row>
    <row r="13" spans="1:7" ht="24.75" customHeight="1">
      <c r="A13" s="77" t="s">
        <v>64</v>
      </c>
      <c r="B13" s="78"/>
      <c r="C13" s="86"/>
      <c r="D13" s="79"/>
      <c r="E13" s="79"/>
      <c r="F13" s="78"/>
      <c r="G13" s="79"/>
    </row>
    <row r="14" spans="1:7" ht="24.75" customHeight="1">
      <c r="A14" s="77" t="s">
        <v>65</v>
      </c>
      <c r="B14" s="78"/>
      <c r="C14" s="86"/>
      <c r="D14" s="79"/>
      <c r="E14" s="79"/>
      <c r="F14" s="78"/>
      <c r="G14" s="79"/>
    </row>
    <row r="15" spans="1:7" ht="24.75" customHeight="1">
      <c r="A15" s="77" t="s">
        <v>66</v>
      </c>
      <c r="B15" s="78"/>
      <c r="C15" s="86"/>
      <c r="D15" s="79"/>
      <c r="E15" s="79"/>
      <c r="F15" s="78"/>
      <c r="G15" s="79"/>
    </row>
    <row r="16" spans="1:7" ht="24.75" customHeight="1">
      <c r="A16" s="77"/>
      <c r="B16" s="78"/>
      <c r="C16" s="86"/>
      <c r="D16" s="79"/>
      <c r="E16" s="79"/>
      <c r="F16" s="78"/>
      <c r="G16" s="79"/>
    </row>
    <row r="17" spans="1:7" ht="24.75" customHeight="1">
      <c r="A17" s="77"/>
      <c r="B17" s="78"/>
      <c r="C17" s="86"/>
      <c r="D17" s="79"/>
      <c r="E17" s="79"/>
      <c r="F17" s="78"/>
      <c r="G17" s="79"/>
    </row>
    <row r="18" spans="1:7" ht="24.75" customHeight="1">
      <c r="A18" s="77"/>
      <c r="B18" s="78"/>
      <c r="C18" s="86"/>
      <c r="D18" s="79"/>
      <c r="E18" s="79"/>
      <c r="F18" s="78"/>
      <c r="G18" s="79"/>
    </row>
    <row r="19" spans="1:7" ht="24.75" customHeight="1">
      <c r="A19" s="73"/>
      <c r="B19" s="80"/>
      <c r="C19" s="80" t="s">
        <v>113</v>
      </c>
      <c r="D19" s="80"/>
      <c r="E19" s="27"/>
      <c r="F19" s="80"/>
      <c r="G19" s="27"/>
    </row>
    <row r="20" spans="1:7" ht="24.75" customHeight="1">
      <c r="A20" s="81"/>
      <c r="B20" s="82" t="s">
        <v>69</v>
      </c>
      <c r="C20" s="6"/>
      <c r="D20" s="75">
        <f>SUM(D7:D19)</f>
        <v>5.58</v>
      </c>
      <c r="E20" s="75">
        <f>SUM(E7:E19)</f>
        <v>29959.6</v>
      </c>
      <c r="F20" s="6"/>
      <c r="G20" s="75">
        <f>SUM(G7:G19)</f>
        <v>36251.2</v>
      </c>
    </row>
    <row r="21" spans="1:7" ht="24.75" customHeight="1">
      <c r="A21" s="83"/>
      <c r="B21" s="84"/>
      <c r="C21" s="84"/>
      <c r="D21" s="84"/>
      <c r="E21" s="84"/>
      <c r="F21" s="84"/>
      <c r="G21" s="85"/>
    </row>
  </sheetData>
  <sheetProtection/>
  <mergeCells count="1">
    <mergeCell ref="A3:H3"/>
  </mergeCells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uzivatel</cp:lastModifiedBy>
  <dcterms:created xsi:type="dcterms:W3CDTF">2016-03-29T11:58:24Z</dcterms:created>
  <dcterms:modified xsi:type="dcterms:W3CDTF">2019-06-11T12:11:34Z</dcterms:modified>
  <cp:category/>
  <cp:version/>
  <cp:contentType/>
  <cp:contentStatus/>
</cp:coreProperties>
</file>